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ÑO 2025\Informe Para el Portal Ruth 2025\EJECUCION PRESUPUESTARIA 2024\"/>
    </mc:Choice>
  </mc:AlternateContent>
  <bookViews>
    <workbookView xWindow="0" yWindow="0" windowWidth="19200" windowHeight="11595"/>
  </bookViews>
  <sheets>
    <sheet name="P2 Presupuesto Aprobado-Ejec 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E85" i="2" l="1"/>
  <c r="F85" i="2"/>
  <c r="D54" i="2"/>
  <c r="D38" i="2"/>
  <c r="E38" i="2"/>
  <c r="C54" i="2"/>
  <c r="P78" i="2" l="1"/>
  <c r="P79" i="2"/>
  <c r="P80" i="2"/>
  <c r="P81" i="2"/>
  <c r="P82" i="2"/>
  <c r="P83" i="2"/>
  <c r="P84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O85" i="2" l="1"/>
  <c r="N85" i="2" l="1"/>
  <c r="M85" i="2" l="1"/>
  <c r="L85" i="2" l="1"/>
  <c r="K85" i="2" l="1"/>
  <c r="J85" i="2" l="1"/>
  <c r="I85" i="2" l="1"/>
  <c r="H85" i="2" l="1"/>
  <c r="G85" i="2"/>
  <c r="D85" i="2" l="1"/>
  <c r="C28" i="2" l="1"/>
  <c r="C64" i="2"/>
  <c r="C18" i="2"/>
  <c r="C12" i="2"/>
  <c r="B64" i="2"/>
  <c r="B54" i="2"/>
  <c r="B38" i="2"/>
  <c r="B28" i="2"/>
  <c r="B18" i="2"/>
  <c r="B85" i="2" s="1"/>
  <c r="B12" i="2"/>
  <c r="C38" i="2" l="1"/>
  <c r="C85" i="2" s="1"/>
  <c r="P85" i="2" l="1"/>
  <c r="Q87" i="2" s="1"/>
  <c r="P12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<sst xmlns="http://schemas.openxmlformats.org/spreadsheetml/2006/main" count="101" uniqueCount="101">
  <si>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</si>
  <si>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</si>
  <si>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</si>
  <si>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</si>
  <si>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</si>
  <si>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</si>
  <si>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</si>
  <si>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</si>
  <si>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</si>
  <si>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</si>
  <si>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</si>
  <si>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</si>
  <si>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</si>
  <si>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</si>
  <si>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</si>
  <si>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</si>
  <si>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</si>
  <si>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</si>
  <si>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</si>
  <si>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</si>
  <si>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</si>
  <si>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</si>
  <si>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</si>
  <si>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</si>
  <si>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</si>
  <si>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</si>
  <si>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</si>
  <si>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</si>
  <si>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</si>
  <si>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</si>
  <si>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</si>
  <si>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</si>
  <si>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</si>
  <si>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</si>
  <si>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</si>
  <si>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</si>
  <si>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</si>
  <si>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</si>
  <si>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</si>
  <si>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</si>
  <si>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</si>
  <si>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</si>
  <si>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</si>
  <si>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</si>
  <si>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</si>
  <si>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</si>
  <si>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</si>
  <si>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</si>
  <si>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</si>
  <si>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</si>
  <si>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</si>
  <si>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</si>
  <si>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</si>
  <si>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</si>
  <si>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</si>
  <si>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</si>
  <si>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</si>
  <si>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</si>
  <si>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</si>
  <si>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</si>
  <si>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</si>
  <si>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</si>
  <si>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</si>
  <si>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</si>
  <si>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</si>
  <si>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</si>
  <si>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</si>
  <si>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</si>
  <si>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</si>
  <si>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</si>
  <si>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</si>
  <si>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</si>
  <si>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</si>
  <si>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</si>
  <si>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</si>
  <si>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</si>
  <si>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</si>
  <si>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</si>
  <si>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</si>
  <si>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</si>
  <si>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</si>
  <si>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</si>
  <si>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</si>
  <si>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</si>
  <si>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</si>
  <si>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</si>
  <si>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</si>
  <si>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</si>
  <si>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</si>
  <si>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</si>
  <si>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</si>
  <si>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Ministerio de Salud Publica</t>
  </si>
  <si>
    <t xml:space="preserve">                                                                                                           En RD$</t>
  </si>
  <si>
    <t xml:space="preserve">  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</si>
  <si>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</si>
  <si>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</si>
  <si>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</t>
  </si>
  <si>
    <r>
      <t xml:space="preserve">Licda. Mercedes Acevedo Ciprian                                       </t>
    </r>
    <r>
      <rPr>
        <b/>
        <sz val="14"/>
        <color theme="1"/>
        <rFont val="Calibri"/>
        <family val="2"/>
        <scheme val="minor"/>
      </rPr>
      <t>Enc. De contabilidad</t>
    </r>
  </si>
  <si>
    <t xml:space="preserve">                                                               Servicio Nacional de Salud</t>
  </si>
  <si>
    <t xml:space="preserve">          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</si>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</sst>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64" fontId="3" fillId="0" borderId="1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4" fontId="2" fillId="0" borderId="2" xfId="0" applyNumberFormat="1" applyFont="1" applyBorder="1"/>
    <xf numFmtId="43" fontId="19" fillId="0" borderId="0" xfId="1" applyFont="1" applyAlignment="1">
      <alignment vertical="center" wrapText="1"/>
    </xf>
    <xf numFmtId="43" fontId="20" fillId="0" borderId="0" xfId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2" fillId="3" borderId="3" xfId="1" applyFont="1" applyFill="1" applyBorder="1" applyAlignment="1">
      <alignment horizontal="center"/>
    </xf>
    <xf numFmtId="43" fontId="3" fillId="0" borderId="1" xfId="1" applyFont="1" applyBorder="1"/>
    <xf numFmtId="43" fontId="18" fillId="0" borderId="0" xfId="1" applyFont="1" applyAlignment="1">
      <alignment horizontal="right"/>
    </xf>
    <xf numFmtId="43" fontId="2" fillId="2" borderId="2" xfId="1" applyFont="1" applyFill="1" applyBorder="1"/>
    <xf numFmtId="43" fontId="2" fillId="3" borderId="7" xfId="1" applyFont="1" applyFill="1" applyBorder="1" applyAlignment="1">
      <alignment horizontal="center"/>
    </xf>
    <xf numFmtId="43" fontId="17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3" fontId="9" fillId="0" borderId="0" xfId="1" applyFont="1" applyAlignment="1">
      <alignment horizontal="right"/>
    </xf>
    <xf numFmtId="43" fontId="13" fillId="0" borderId="0" xfId="1" applyFont="1" applyAlignment="1">
      <alignment horizontal="right"/>
    </xf>
    <xf numFmtId="43" fontId="0" fillId="0" borderId="0" xfId="1" applyFont="1" applyAlignment="1">
      <alignment vertical="center"/>
    </xf>
    <xf numFmtId="43" fontId="21" fillId="0" borderId="0" xfId="1" applyFont="1" applyAlignment="1">
      <alignment horizontal="right"/>
    </xf>
    <xf numFmtId="43" fontId="19" fillId="0" borderId="0" xfId="1" applyFont="1"/>
    <xf numFmtId="43" fontId="19" fillId="0" borderId="0" xfId="1" applyFont="1" applyBorder="1" applyAlignment="1">
      <alignment vertical="center" wrapText="1"/>
    </xf>
    <xf numFmtId="43" fontId="22" fillId="0" borderId="0" xfId="1" applyFont="1" applyAlignment="1">
      <alignment horizontal="right"/>
    </xf>
    <xf numFmtId="43" fontId="1" fillId="0" borderId="0" xfId="1" applyFont="1"/>
    <xf numFmtId="43" fontId="23" fillId="0" borderId="0" xfId="1" applyFont="1" applyAlignment="1">
      <alignment horizontal="right"/>
    </xf>
    <xf numFmtId="43" fontId="0" fillId="0" borderId="0" xfId="1" applyFont="1" applyBorder="1" applyAlignment="1">
      <alignment vertical="center" wrapText="1"/>
    </xf>
    <xf numFmtId="43" fontId="3" fillId="4" borderId="0" xfId="1" applyFont="1" applyFill="1" applyBorder="1" applyAlignment="1">
      <alignment horizontal="center" vertical="center" wrapText="1"/>
    </xf>
    <xf numFmtId="43" fontId="3" fillId="0" borderId="0" xfId="1" applyFont="1"/>
    <xf numFmtId="4" fontId="0" fillId="0" borderId="0" xfId="0" applyNumberFormat="1" applyFont="1"/>
    <xf numFmtId="43" fontId="0" fillId="0" borderId="0" xfId="0" applyNumberFormat="1" applyFont="1" applyAlignment="1">
      <alignment vertical="center" wrapText="1"/>
    </xf>
    <xf numFmtId="0" fontId="0" fillId="0" borderId="0" xfId="0" applyFont="1"/>
    <xf numFmtId="165" fontId="0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15" fillId="0" borderId="0" xfId="0" applyFont="1" applyBorder="1" applyAlignment="1">
      <alignment wrapText="1"/>
    </xf>
    <xf numFmtId="0" fontId="7" fillId="0" borderId="0" xfId="0" applyFont="1" applyAlignment="1">
      <alignment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171979</xdr:colOff>
      <xdr:row>2</xdr:row>
      <xdr:rowOff>148166</xdr:rowOff>
    </xdr:from>
    <xdr:to>
      <xdr:col>0</xdr:col>
      <xdr:colOff>2452081</xdr:colOff>
      <xdr:row>5</xdr:row>
      <xdr:rowOff>151794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79" y="243416"/>
          <a:ext cx="2280102" cy="837066"/>
        </a:xfrm>
        <a:prstGeom prst="rect">
          <a:avLst/>
        </a:prstGeom>
      </xdr:spPr>
    </xdr:pic>
    <xdr:clientData/>
  </xdr:twoCellAnchor>
  <xdr:twoCellAnchor editAs="oneCell">
    <xdr:from>
      <xdr:col>14</xdr:col>
      <xdr:colOff>500063</xdr:colOff>
      <xdr:row>3</xdr:row>
      <xdr:rowOff>47625</xdr:rowOff>
    </xdr:from>
    <xdr:to>
      <xdr:col>15</xdr:col>
      <xdr:colOff>1020158</xdr:colOff>
      <xdr:row>7</xdr:row>
      <xdr:rowOff>34452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6376" y="508000"/>
          <a:ext cx="1663095" cy="852015"/>
        </a:xfrm>
        <a:prstGeom prst="rect">
          <a:avLst/>
        </a:prstGeom>
      </xdr:spPr>
    </xdr:pic>
    <xdr:clientData/>
  </xdr:twoCellAnchor>
  <xdr:twoCellAnchor editAs="oneCell">
    <xdr:from>
      <xdr:col>0</xdr:col>
      <xdr:colOff>942033</xdr:colOff>
      <xdr:row>88</xdr:row>
      <xdr:rowOff>62802</xdr:rowOff>
    </xdr:from>
    <xdr:to>
      <xdr:col>0</xdr:col>
      <xdr:colOff>2746605</xdr:colOff>
      <xdr:row>95</xdr:row>
      <xdr:rowOff>157006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2033" y="20620055"/>
          <a:ext cx="1804572" cy="1413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&#209;O%202025/ESTADOS%20FINACIEROS%202025/1er%20trimestre/MARZO%202025/Ejecuci&#243;n%20Presupuestaria%20Modu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"/>
      <sheetName val="Plantilla de Ejecucion"/>
      <sheetName val="Hoja1"/>
    </sheetNames>
    <sheetDataSet>
      <sheetData sheetId="0"/>
      <sheetData sheetId="1">
        <row r="10">
          <cell r="D10">
            <v>224261.8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showGridLines="0" tabSelected="1" topLeftCell="A59" zoomScale="91" zoomScaleNormal="91" workbookViewId="0">
      <selection activeCell="F86" sqref="F86"/>
    </sheetView>
  </sheetViews>
  <sheetFormatPr baseColWidth="10" defaultColWidth="11.42578125" defaultRowHeight="15" x14ac:dyDescent="0.25"/>
  <cols>
    <col min="1" max="1" width="56.28515625" customWidth="1"/>
    <col min="2" max="2" width="22" customWidth="1"/>
    <col min="3" max="3" width="23.42578125" customWidth="1"/>
    <col min="4" max="5" width="17.28515625" customWidth="1"/>
    <col min="6" max="6" width="17.28515625" style="26" customWidth="1"/>
    <col min="7" max="7" width="23.140625" customWidth="1"/>
    <col min="8" max="8" width="20.140625" style="26" customWidth="1"/>
    <col min="9" max="12" width="17.28515625" style="26" customWidth="1"/>
    <col min="13" max="13" width="17.28515625" style="41" customWidth="1"/>
    <col min="14" max="14" width="17.28515625" style="26" bestFit="1" customWidth="1"/>
    <col min="15" max="15" width="17.140625" customWidth="1"/>
    <col min="16" max="16" width="18.28515625" style="26" customWidth="1"/>
    <col min="17" max="17" width="13.285156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6" t="s">
        <v>91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ht="21" customHeight="1" x14ac:dyDescent="0.25">
      <c r="A4" s="58" t="s">
        <v>98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15.75" x14ac:dyDescent="0.25">
      <c r="A5" s="63" t="s">
        <v>100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7" ht="15.75" customHeight="1" x14ac:dyDescent="0.25">
      <c r="A6" s="65" t="s">
        <v>99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7" ht="15.75" customHeight="1" x14ac:dyDescent="0.25">
      <c r="A7" s="52" t="s">
        <v>92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1:17" ht="25.5" customHeight="1" x14ac:dyDescent="0.25">
      <c r="A9" s="60" t="s">
        <v>63</v>
      </c>
      <c r="B9" s="61" t="s">
        <v>96</v>
      </c>
      <c r="C9" s="61" t="s">
        <v>87</v>
      </c>
      <c r="D9" s="53" t="s">
        <v>86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7" x14ac:dyDescent="0.25">
      <c r="A10" s="60"/>
      <c r="B10" s="62"/>
      <c r="C10" s="62"/>
      <c r="D10" s="2" t="s">
        <v>74</v>
      </c>
      <c r="E10" s="2" t="s">
        <v>75</v>
      </c>
      <c r="F10" s="27" t="s">
        <v>76</v>
      </c>
      <c r="G10" s="2" t="s">
        <v>77</v>
      </c>
      <c r="H10" s="31" t="s">
        <v>78</v>
      </c>
      <c r="I10" s="27" t="s">
        <v>79</v>
      </c>
      <c r="J10" s="31" t="s">
        <v>80</v>
      </c>
      <c r="K10" s="27" t="s">
        <v>81</v>
      </c>
      <c r="L10" s="27" t="s">
        <v>82</v>
      </c>
      <c r="M10" s="27" t="s">
        <v>83</v>
      </c>
      <c r="N10" s="27" t="s">
        <v>84</v>
      </c>
      <c r="O10" s="3" t="s">
        <v>85</v>
      </c>
      <c r="P10" s="27" t="s">
        <v>73</v>
      </c>
    </row>
    <row r="11" spans="1:17" x14ac:dyDescent="0.25">
      <c r="A11" s="12" t="s">
        <v>0</v>
      </c>
      <c r="B11" s="5"/>
      <c r="C11" s="5"/>
      <c r="D11" s="1"/>
      <c r="E11" s="1"/>
      <c r="F11" s="28"/>
      <c r="G11" s="1"/>
      <c r="H11" s="28"/>
      <c r="I11" s="28"/>
      <c r="J11" s="28"/>
      <c r="K11" s="28"/>
      <c r="L11" s="28"/>
      <c r="M11" s="28"/>
      <c r="N11" s="28"/>
      <c r="O11" s="1"/>
      <c r="P11" s="28"/>
    </row>
    <row r="12" spans="1:17" x14ac:dyDescent="0.25">
      <c r="A12" s="13" t="s">
        <v>1</v>
      </c>
      <c r="B12" s="9">
        <f>+B13+B14+B15+B16+B17</f>
        <v>48682723678</v>
      </c>
      <c r="C12" s="9">
        <f>+C13+C14+C15+C16+C17</f>
        <v>49996781691.979996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45">
        <f>+D12+E12+F12+G12+H12+I12+J12+K12+L12+M12+N12+O12</f>
        <v>0</v>
      </c>
    </row>
    <row r="13" spans="1:17" x14ac:dyDescent="0.25">
      <c r="A13" s="14" t="s">
        <v>2</v>
      </c>
      <c r="B13" s="46">
        <v>39526830936</v>
      </c>
      <c r="C13" s="46">
        <v>41059307237.269997</v>
      </c>
      <c r="D13" s="33">
        <v>233670.8</v>
      </c>
      <c r="E13" s="25"/>
      <c r="F13" s="26">
        <f>'[1]Plantilla de Ejecucion'!$D$10</f>
        <v>224261.8</v>
      </c>
      <c r="G13" s="38"/>
      <c r="H13" s="40"/>
      <c r="J13" s="38"/>
      <c r="K13" s="40"/>
      <c r="L13" s="42"/>
      <c r="M13" s="42"/>
      <c r="O13" s="26"/>
      <c r="P13" s="45">
        <f t="shared" ref="P13:P76" si="0">+D13+E13+F13+G13+H13+I13+J13+K13+L13+M13+N13+O13</f>
        <v>457932.6</v>
      </c>
    </row>
    <row r="14" spans="1:17" x14ac:dyDescent="0.25">
      <c r="A14" s="14" t="s">
        <v>3</v>
      </c>
      <c r="B14" s="46">
        <v>3735795111</v>
      </c>
      <c r="C14" s="46">
        <v>3853122461.4699998</v>
      </c>
      <c r="D14" s="33"/>
      <c r="E14" s="25"/>
      <c r="F14" s="33"/>
      <c r="G14" s="38"/>
      <c r="H14" s="40"/>
      <c r="I14" s="33"/>
      <c r="J14" s="38"/>
      <c r="K14" s="40"/>
      <c r="L14" s="42"/>
      <c r="M14" s="42"/>
      <c r="N14" s="33"/>
      <c r="O14" s="33"/>
      <c r="P14" s="45">
        <f t="shared" si="0"/>
        <v>0</v>
      </c>
    </row>
    <row r="15" spans="1:17" x14ac:dyDescent="0.25">
      <c r="A15" s="14" t="s">
        <v>4</v>
      </c>
      <c r="B15" s="46">
        <v>10000</v>
      </c>
      <c r="C15" s="46">
        <v>846000</v>
      </c>
      <c r="D15" s="33"/>
      <c r="E15" s="25"/>
      <c r="G15" s="38"/>
      <c r="H15" s="25"/>
      <c r="J15" s="38"/>
      <c r="K15" s="35"/>
      <c r="L15" s="42"/>
      <c r="M15" s="42"/>
      <c r="O15" s="26"/>
      <c r="P15" s="45">
        <f t="shared" si="0"/>
        <v>0</v>
      </c>
      <c r="Q15" s="4"/>
    </row>
    <row r="16" spans="1:17" x14ac:dyDescent="0.25">
      <c r="A16" s="14" t="s">
        <v>5</v>
      </c>
      <c r="B16" s="47">
        <v>0</v>
      </c>
      <c r="C16" s="47">
        <v>0</v>
      </c>
      <c r="D16" s="33"/>
      <c r="E16" s="25">
        <v>33094.879999999997</v>
      </c>
      <c r="G16" s="38"/>
      <c r="H16" s="25"/>
      <c r="J16" s="38"/>
      <c r="K16" s="35"/>
      <c r="L16" s="42"/>
      <c r="M16" s="42"/>
      <c r="O16" s="26"/>
      <c r="P16" s="45">
        <f t="shared" si="0"/>
        <v>33094.879999999997</v>
      </c>
    </row>
    <row r="17" spans="1:16" x14ac:dyDescent="0.25">
      <c r="A17" s="14" t="s">
        <v>6</v>
      </c>
      <c r="B17" s="46">
        <v>5420087631</v>
      </c>
      <c r="C17" s="46">
        <v>5083505993.2399998</v>
      </c>
      <c r="D17" s="33">
        <v>43387.35</v>
      </c>
      <c r="E17" s="25">
        <v>45833.47</v>
      </c>
      <c r="F17" s="33"/>
      <c r="G17" s="39"/>
      <c r="H17" s="40"/>
      <c r="I17" s="33"/>
      <c r="J17" s="39"/>
      <c r="K17" s="40"/>
      <c r="L17" s="42"/>
      <c r="M17" s="42"/>
      <c r="N17" s="43"/>
      <c r="O17" s="33"/>
      <c r="P17" s="45">
        <f t="shared" si="0"/>
        <v>89220.82</v>
      </c>
    </row>
    <row r="18" spans="1:16" x14ac:dyDescent="0.25">
      <c r="A18" s="13" t="s">
        <v>7</v>
      </c>
      <c r="B18" s="6">
        <f>+B19+B20+B21+B22+B23+B24+B25+B26+B27</f>
        <v>5331727659</v>
      </c>
      <c r="C18" s="6">
        <f>+C19+C20+C21+C22+C23+C24+C25+C26+C27</f>
        <v>6655306100.8299999</v>
      </c>
      <c r="D18" s="6"/>
      <c r="E18" s="6"/>
      <c r="F18" s="6"/>
      <c r="G18" s="24"/>
      <c r="H18" s="6"/>
      <c r="I18" s="6"/>
      <c r="J18" s="24"/>
      <c r="K18" s="6"/>
      <c r="L18" s="6"/>
      <c r="M18" s="6"/>
      <c r="N18" s="6"/>
      <c r="O18" s="6"/>
      <c r="P18" s="45">
        <f t="shared" si="0"/>
        <v>0</v>
      </c>
    </row>
    <row r="19" spans="1:16" ht="14.25" customHeight="1" x14ac:dyDescent="0.25">
      <c r="A19" s="14" t="s">
        <v>8</v>
      </c>
      <c r="B19" s="46">
        <v>2473209739</v>
      </c>
      <c r="C19" s="46">
        <v>1869018639.78</v>
      </c>
      <c r="D19" s="33"/>
      <c r="E19" s="25">
        <v>1057034.55</v>
      </c>
      <c r="G19" s="23"/>
      <c r="H19" s="40"/>
      <c r="J19" s="23"/>
      <c r="K19" s="40"/>
      <c r="L19" s="42"/>
      <c r="M19" s="42"/>
      <c r="N19" s="33"/>
      <c r="O19" s="26"/>
      <c r="P19" s="45">
        <f t="shared" si="0"/>
        <v>1057034.55</v>
      </c>
    </row>
    <row r="20" spans="1:16" x14ac:dyDescent="0.25">
      <c r="A20" s="14" t="s">
        <v>9</v>
      </c>
      <c r="B20" s="46">
        <v>60611280</v>
      </c>
      <c r="C20" s="46">
        <v>107071024.75</v>
      </c>
      <c r="D20" s="33">
        <v>13008.4</v>
      </c>
      <c r="E20" s="25"/>
      <c r="F20" s="33"/>
      <c r="G20" s="23"/>
      <c r="H20" s="25"/>
      <c r="I20" s="33"/>
      <c r="J20" s="23"/>
      <c r="K20" s="40"/>
      <c r="L20" s="42"/>
      <c r="M20" s="42"/>
      <c r="N20" s="33"/>
      <c r="O20" s="33"/>
      <c r="P20" s="45">
        <f t="shared" si="0"/>
        <v>13008.4</v>
      </c>
    </row>
    <row r="21" spans="1:16" x14ac:dyDescent="0.25">
      <c r="A21" s="14" t="s">
        <v>10</v>
      </c>
      <c r="B21" s="46">
        <v>220937465</v>
      </c>
      <c r="C21" s="46">
        <v>122619763</v>
      </c>
      <c r="D21" s="33"/>
      <c r="E21" s="25"/>
      <c r="G21" s="23"/>
      <c r="H21" s="40"/>
      <c r="J21" s="23"/>
      <c r="K21" s="40"/>
      <c r="L21" s="42"/>
      <c r="M21" s="42"/>
      <c r="N21" s="33"/>
      <c r="O21" s="26"/>
      <c r="P21" s="45">
        <f t="shared" si="0"/>
        <v>0</v>
      </c>
    </row>
    <row r="22" spans="1:16" x14ac:dyDescent="0.25">
      <c r="A22" s="14" t="s">
        <v>11</v>
      </c>
      <c r="B22" s="46">
        <v>4184000</v>
      </c>
      <c r="C22" s="46">
        <v>29420783</v>
      </c>
      <c r="D22" s="33">
        <v>32632.86</v>
      </c>
      <c r="E22" s="25">
        <v>1600.99</v>
      </c>
      <c r="F22" s="26">
        <v>278040</v>
      </c>
      <c r="G22" s="23"/>
      <c r="H22" s="40"/>
      <c r="J22" s="23"/>
      <c r="K22" s="40"/>
      <c r="L22" s="42"/>
      <c r="M22" s="42"/>
      <c r="N22" s="33"/>
      <c r="O22" s="26"/>
      <c r="P22" s="45" t="e">
        <f>+#REF!+E22+F22+G22+H22+I22+J22+K22+L22+M22+N22+O22</f>
        <v>#REF!</v>
      </c>
    </row>
    <row r="23" spans="1:16" x14ac:dyDescent="0.25">
      <c r="A23" s="14" t="s">
        <v>12</v>
      </c>
      <c r="B23" s="46">
        <v>207176372</v>
      </c>
      <c r="C23" s="46">
        <v>1048651964.53</v>
      </c>
      <c r="D23" s="48"/>
      <c r="E23" s="25"/>
      <c r="F23" s="33"/>
      <c r="G23" s="23"/>
      <c r="H23" s="40"/>
      <c r="I23" s="33"/>
      <c r="J23" s="23"/>
      <c r="K23" s="40"/>
      <c r="L23" s="42"/>
      <c r="M23" s="42"/>
      <c r="N23" s="33"/>
      <c r="O23" s="33"/>
      <c r="P23" s="45">
        <f>+D22+E23+F23+G23+H23+I23+J23+K23+L23+M23+N23+O23</f>
        <v>32632.86</v>
      </c>
    </row>
    <row r="24" spans="1:16" x14ac:dyDescent="0.25">
      <c r="A24" s="14" t="s">
        <v>13</v>
      </c>
      <c r="B24" s="46">
        <v>13274303</v>
      </c>
      <c r="C24" s="46">
        <v>17980103</v>
      </c>
      <c r="D24" s="33"/>
      <c r="E24" s="25"/>
      <c r="G24" s="23"/>
      <c r="H24" s="25"/>
      <c r="J24" s="23"/>
      <c r="K24" s="35"/>
      <c r="L24" s="42"/>
      <c r="M24" s="42"/>
      <c r="N24" s="33"/>
      <c r="O24" s="26"/>
      <c r="P24" s="45">
        <f t="shared" si="0"/>
        <v>0</v>
      </c>
    </row>
    <row r="25" spans="1:16" ht="25.5" x14ac:dyDescent="0.25">
      <c r="A25" s="14" t="s">
        <v>14</v>
      </c>
      <c r="B25" s="46">
        <v>331134688</v>
      </c>
      <c r="C25" s="46">
        <v>511298346.91000003</v>
      </c>
      <c r="D25" s="33"/>
      <c r="E25" s="25">
        <v>430257.89</v>
      </c>
      <c r="F25" s="33">
        <v>115552.67</v>
      </c>
      <c r="G25" s="23"/>
      <c r="H25" s="40"/>
      <c r="I25" s="33"/>
      <c r="J25" s="23"/>
      <c r="K25" s="40"/>
      <c r="L25" s="42"/>
      <c r="M25" s="42"/>
      <c r="N25" s="33"/>
      <c r="O25" s="33"/>
      <c r="P25" s="45">
        <f t="shared" si="0"/>
        <v>545810.56000000006</v>
      </c>
    </row>
    <row r="26" spans="1:16" ht="25.5" x14ac:dyDescent="0.25">
      <c r="A26" s="14" t="s">
        <v>15</v>
      </c>
      <c r="B26" s="46">
        <v>2007471030</v>
      </c>
      <c r="C26" s="46">
        <v>2249540501.4499998</v>
      </c>
      <c r="D26" s="33"/>
      <c r="E26" s="25"/>
      <c r="F26" s="26">
        <v>30000</v>
      </c>
      <c r="G26" s="23"/>
      <c r="H26" s="40"/>
      <c r="J26" s="23"/>
      <c r="K26" s="40"/>
      <c r="L26" s="42"/>
      <c r="M26" s="42"/>
      <c r="N26" s="33"/>
      <c r="O26" s="26"/>
      <c r="P26" s="45">
        <f t="shared" si="0"/>
        <v>30000</v>
      </c>
    </row>
    <row r="27" spans="1:16" x14ac:dyDescent="0.25">
      <c r="A27" s="14" t="s">
        <v>16</v>
      </c>
      <c r="B27" s="46">
        <v>13728782</v>
      </c>
      <c r="C27" s="46">
        <v>699704974.40999997</v>
      </c>
      <c r="D27" s="33"/>
      <c r="E27" s="25">
        <v>99360</v>
      </c>
      <c r="G27" s="23"/>
      <c r="H27" s="40"/>
      <c r="J27" s="23"/>
      <c r="K27" s="40"/>
      <c r="L27" s="42"/>
      <c r="M27" s="42"/>
      <c r="N27" s="33"/>
      <c r="O27" s="26"/>
      <c r="P27" s="45">
        <f t="shared" si="0"/>
        <v>99360</v>
      </c>
    </row>
    <row r="28" spans="1:16" x14ac:dyDescent="0.25">
      <c r="A28" s="13" t="s">
        <v>17</v>
      </c>
      <c r="B28" s="6">
        <f>+B29+B30+B31+B32+B33+B34+B35+B36+B37</f>
        <v>2344772912</v>
      </c>
      <c r="C28" s="6">
        <f>+C29+C30+C31+C32+C33+C34+C35+C36+C37</f>
        <v>3579981629.1199999</v>
      </c>
      <c r="D28" s="33">
        <v>1123281.02</v>
      </c>
      <c r="E28" s="6"/>
      <c r="F28" s="6"/>
      <c r="G28" s="23"/>
      <c r="H28" s="6"/>
      <c r="I28" s="6"/>
      <c r="J28" s="23"/>
      <c r="K28" s="6"/>
      <c r="L28" s="6"/>
      <c r="M28" s="6"/>
      <c r="N28" s="6"/>
      <c r="O28" s="6"/>
      <c r="P28" s="45">
        <f t="shared" si="0"/>
        <v>1123281.02</v>
      </c>
    </row>
    <row r="29" spans="1:16" x14ac:dyDescent="0.25">
      <c r="A29" s="14" t="s">
        <v>18</v>
      </c>
      <c r="B29" s="46">
        <v>165397964</v>
      </c>
      <c r="C29" s="46">
        <v>248459097.41</v>
      </c>
      <c r="D29" s="6"/>
      <c r="E29" s="25">
        <v>400326.36</v>
      </c>
      <c r="F29" s="26">
        <v>793017.68</v>
      </c>
      <c r="G29" s="23"/>
      <c r="H29" s="40"/>
      <c r="J29" s="23"/>
      <c r="K29" s="40"/>
      <c r="L29" s="42"/>
      <c r="M29" s="42"/>
      <c r="N29" s="33"/>
      <c r="O29" s="26"/>
      <c r="P29" s="45">
        <f t="shared" si="0"/>
        <v>1193344.04</v>
      </c>
    </row>
    <row r="30" spans="1:16" x14ac:dyDescent="0.25">
      <c r="A30" s="14" t="s">
        <v>19</v>
      </c>
      <c r="B30" s="46">
        <v>23020814</v>
      </c>
      <c r="C30" s="46">
        <v>81326056.930000007</v>
      </c>
      <c r="D30" s="33"/>
      <c r="E30" s="25"/>
      <c r="F30" s="33"/>
      <c r="G30" s="23"/>
      <c r="H30" s="40"/>
      <c r="I30" s="33"/>
      <c r="J30" s="23"/>
      <c r="K30" s="40"/>
      <c r="L30" s="42"/>
      <c r="M30" s="42"/>
      <c r="N30" s="33"/>
      <c r="O30" s="33"/>
      <c r="P30" s="45">
        <f t="shared" si="0"/>
        <v>0</v>
      </c>
    </row>
    <row r="31" spans="1:16" x14ac:dyDescent="0.25">
      <c r="A31" s="14" t="s">
        <v>20</v>
      </c>
      <c r="B31" s="46">
        <v>27966436</v>
      </c>
      <c r="C31" s="46">
        <v>95768696.599999994</v>
      </c>
      <c r="D31" s="33">
        <v>16633.8</v>
      </c>
      <c r="E31" s="25">
        <v>244578.36</v>
      </c>
      <c r="G31" s="23"/>
      <c r="H31" s="40"/>
      <c r="J31" s="23"/>
      <c r="K31" s="40"/>
      <c r="L31" s="42"/>
      <c r="M31" s="42"/>
      <c r="N31" s="33"/>
      <c r="O31" s="26"/>
      <c r="P31" s="45">
        <f t="shared" si="0"/>
        <v>261212.15999999997</v>
      </c>
    </row>
    <row r="32" spans="1:16" x14ac:dyDescent="0.25">
      <c r="A32" s="14" t="s">
        <v>21</v>
      </c>
      <c r="B32" s="46">
        <v>369354268</v>
      </c>
      <c r="C32" s="46">
        <v>432159902.73000002</v>
      </c>
      <c r="D32" s="33">
        <v>1043842.97</v>
      </c>
      <c r="E32" s="25">
        <v>3530003.54</v>
      </c>
      <c r="F32" s="33"/>
      <c r="G32" s="23"/>
      <c r="H32" s="40"/>
      <c r="I32" s="33"/>
      <c r="J32" s="23"/>
      <c r="K32" s="40"/>
      <c r="L32" s="42"/>
      <c r="M32" s="42"/>
      <c r="N32" s="33"/>
      <c r="O32" s="33"/>
      <c r="P32" s="45">
        <f t="shared" si="0"/>
        <v>4573846.51</v>
      </c>
    </row>
    <row r="33" spans="1:16" x14ac:dyDescent="0.25">
      <c r="A33" s="14" t="s">
        <v>22</v>
      </c>
      <c r="B33" s="46">
        <v>81158769</v>
      </c>
      <c r="C33" s="46">
        <v>116268045.84999999</v>
      </c>
      <c r="D33" s="33">
        <v>143427.18</v>
      </c>
      <c r="E33" s="25">
        <v>114402.38</v>
      </c>
      <c r="F33" s="26">
        <v>103113.51</v>
      </c>
      <c r="G33" s="23"/>
      <c r="H33" s="40"/>
      <c r="J33" s="23"/>
      <c r="K33" s="40"/>
      <c r="L33" s="42"/>
      <c r="M33" s="42"/>
      <c r="N33" s="33"/>
      <c r="O33" s="26"/>
      <c r="P33" s="45">
        <f t="shared" si="0"/>
        <v>360943.07</v>
      </c>
    </row>
    <row r="34" spans="1:16" x14ac:dyDescent="0.25">
      <c r="A34" s="14" t="s">
        <v>23</v>
      </c>
      <c r="B34" s="46">
        <v>12666932</v>
      </c>
      <c r="C34" s="46">
        <v>25776158.25</v>
      </c>
      <c r="D34" s="33"/>
      <c r="E34" s="25"/>
      <c r="F34" s="33"/>
      <c r="G34" s="23"/>
      <c r="H34" s="40"/>
      <c r="I34" s="33"/>
      <c r="J34" s="23"/>
      <c r="K34" s="40"/>
      <c r="L34" s="42"/>
      <c r="M34" s="42"/>
      <c r="N34" s="33"/>
      <c r="O34" s="33"/>
      <c r="P34" s="45">
        <f t="shared" si="0"/>
        <v>0</v>
      </c>
    </row>
    <row r="35" spans="1:16" ht="25.5" x14ac:dyDescent="0.25">
      <c r="A35" s="14" t="s">
        <v>24</v>
      </c>
      <c r="B35" s="46">
        <v>723376545</v>
      </c>
      <c r="C35" s="46">
        <v>1090294898.8399999</v>
      </c>
      <c r="D35" s="33">
        <v>176410</v>
      </c>
      <c r="E35" s="25">
        <v>992279.92</v>
      </c>
      <c r="F35" s="36"/>
      <c r="G35" s="23"/>
      <c r="H35" s="40"/>
      <c r="I35" s="36"/>
      <c r="J35" s="23"/>
      <c r="K35" s="40"/>
      <c r="L35" s="42"/>
      <c r="M35" s="42"/>
      <c r="N35" s="33"/>
      <c r="O35" s="36"/>
      <c r="P35" s="45">
        <f t="shared" si="0"/>
        <v>1168689.92</v>
      </c>
    </row>
    <row r="36" spans="1:16" ht="25.5" x14ac:dyDescent="0.25">
      <c r="A36" s="14" t="s">
        <v>25</v>
      </c>
      <c r="B36" s="49"/>
      <c r="C36" s="47">
        <v>0</v>
      </c>
      <c r="D36" s="33"/>
      <c r="E36" s="25"/>
      <c r="F36" s="33"/>
      <c r="G36" s="23"/>
      <c r="H36" s="35"/>
      <c r="I36" s="33"/>
      <c r="J36" s="23"/>
      <c r="K36" s="35"/>
      <c r="L36" s="41"/>
      <c r="M36" s="42"/>
      <c r="N36" s="33"/>
      <c r="O36" s="33"/>
      <c r="P36" s="45">
        <f t="shared" si="0"/>
        <v>0</v>
      </c>
    </row>
    <row r="37" spans="1:16" x14ac:dyDescent="0.25">
      <c r="A37" s="14" t="s">
        <v>26</v>
      </c>
      <c r="B37" s="46">
        <v>941831184</v>
      </c>
      <c r="C37" s="46">
        <v>1489928772.51</v>
      </c>
      <c r="D37" s="33">
        <v>5312193.3099999996</v>
      </c>
      <c r="E37" s="25">
        <v>588826.80000000005</v>
      </c>
      <c r="F37" s="26">
        <v>1438812.27</v>
      </c>
      <c r="G37" s="23"/>
      <c r="H37" s="40"/>
      <c r="J37" s="23"/>
      <c r="K37" s="40"/>
      <c r="L37" s="42"/>
      <c r="M37" s="42"/>
      <c r="N37" s="33"/>
      <c r="O37" s="26"/>
      <c r="P37" s="45">
        <f t="shared" si="0"/>
        <v>7339832.379999999</v>
      </c>
    </row>
    <row r="38" spans="1:16" x14ac:dyDescent="0.25">
      <c r="A38" s="13" t="s">
        <v>27</v>
      </c>
      <c r="B38" s="50">
        <f>+B39+B40+B41+B42+B43+B44+B45+B45</f>
        <v>6624172</v>
      </c>
      <c r="C38" s="50">
        <f>+C39+C40+C41+C42+C43+C44+C45+C45</f>
        <v>31824172.190000001</v>
      </c>
      <c r="D38" s="50">
        <f t="shared" ref="D38:E38" si="1">+D39+D40+D41+D42+D43+D44+D45+D45</f>
        <v>0</v>
      </c>
      <c r="E38" s="50">
        <f t="shared" si="1"/>
        <v>0</v>
      </c>
      <c r="F38" s="33"/>
      <c r="G38" s="24"/>
      <c r="H38" s="6"/>
      <c r="I38" s="33"/>
      <c r="J38" s="24"/>
      <c r="K38" s="6"/>
      <c r="L38" s="6"/>
      <c r="M38" s="6"/>
      <c r="N38" s="33"/>
      <c r="O38" s="33"/>
      <c r="P38" s="45">
        <f t="shared" si="0"/>
        <v>0</v>
      </c>
    </row>
    <row r="39" spans="1:16" x14ac:dyDescent="0.25">
      <c r="A39" s="14" t="s">
        <v>28</v>
      </c>
      <c r="B39" s="46">
        <v>6624172</v>
      </c>
      <c r="C39" s="46">
        <v>31824172.190000001</v>
      </c>
      <c r="D39" s="6"/>
      <c r="E39" s="25"/>
      <c r="F39" s="33"/>
      <c r="G39" s="23"/>
      <c r="H39" s="25"/>
      <c r="I39" s="33"/>
      <c r="J39" s="23"/>
      <c r="K39" s="40"/>
      <c r="L39" s="42"/>
      <c r="M39" s="42"/>
      <c r="N39" s="33"/>
      <c r="O39" s="33"/>
      <c r="P39" s="45">
        <f t="shared" si="0"/>
        <v>0</v>
      </c>
    </row>
    <row r="40" spans="1:16" ht="25.5" x14ac:dyDescent="0.25">
      <c r="A40" s="14" t="s">
        <v>29</v>
      </c>
      <c r="B40" s="49"/>
      <c r="C40" s="49">
        <v>0</v>
      </c>
      <c r="D40" s="33"/>
      <c r="E40" s="25"/>
      <c r="F40" s="33"/>
      <c r="G40" s="23"/>
      <c r="H40" s="25"/>
      <c r="I40" s="33"/>
      <c r="J40" s="23"/>
      <c r="K40" s="25"/>
      <c r="L40" s="25"/>
      <c r="M40" s="25"/>
      <c r="N40" s="33"/>
      <c r="O40" s="33"/>
      <c r="P40" s="45">
        <f t="shared" si="0"/>
        <v>0</v>
      </c>
    </row>
    <row r="41" spans="1:16" ht="25.5" x14ac:dyDescent="0.25">
      <c r="A41" s="14" t="s">
        <v>30</v>
      </c>
      <c r="B41" s="49">
        <v>0</v>
      </c>
      <c r="C41" s="47">
        <v>0</v>
      </c>
      <c r="D41" s="33"/>
      <c r="E41" s="25"/>
      <c r="F41" s="33"/>
      <c r="G41" s="23"/>
      <c r="H41" s="25"/>
      <c r="I41" s="33"/>
      <c r="J41" s="23"/>
      <c r="K41" s="25"/>
      <c r="L41" s="25"/>
      <c r="M41" s="25"/>
      <c r="N41" s="33"/>
      <c r="O41" s="33"/>
      <c r="P41" s="45">
        <f t="shared" si="0"/>
        <v>0</v>
      </c>
    </row>
    <row r="42" spans="1:16" ht="25.5" x14ac:dyDescent="0.25">
      <c r="A42" s="14" t="s">
        <v>31</v>
      </c>
      <c r="B42" s="49">
        <v>0</v>
      </c>
      <c r="C42" s="47">
        <v>0</v>
      </c>
      <c r="D42" s="33"/>
      <c r="E42" s="25"/>
      <c r="F42" s="33"/>
      <c r="G42" s="23"/>
      <c r="H42" s="25"/>
      <c r="I42" s="33"/>
      <c r="J42" s="23"/>
      <c r="K42" s="25"/>
      <c r="L42" s="25"/>
      <c r="M42" s="25"/>
      <c r="N42" s="33"/>
      <c r="O42" s="33"/>
      <c r="P42" s="45">
        <f t="shared" si="0"/>
        <v>0</v>
      </c>
    </row>
    <row r="43" spans="1:16" ht="25.5" x14ac:dyDescent="0.25">
      <c r="A43" s="14" t="s">
        <v>32</v>
      </c>
      <c r="B43" s="49">
        <v>0</v>
      </c>
      <c r="C43" s="47">
        <v>0</v>
      </c>
      <c r="D43" s="33"/>
      <c r="E43" s="25"/>
      <c r="F43" s="33"/>
      <c r="G43" s="23"/>
      <c r="H43" s="25"/>
      <c r="I43" s="33"/>
      <c r="J43" s="23"/>
      <c r="K43" s="25"/>
      <c r="L43" s="25"/>
      <c r="M43" s="25"/>
      <c r="N43" s="33"/>
      <c r="O43" s="33"/>
      <c r="P43" s="45">
        <f t="shared" si="0"/>
        <v>0</v>
      </c>
    </row>
    <row r="44" spans="1:16" x14ac:dyDescent="0.25">
      <c r="A44" s="14" t="s">
        <v>33</v>
      </c>
      <c r="B44" s="49">
        <v>0</v>
      </c>
      <c r="C44" s="47">
        <v>0</v>
      </c>
      <c r="D44" s="33"/>
      <c r="E44" s="25"/>
      <c r="F44" s="33"/>
      <c r="G44" s="23"/>
      <c r="H44" s="25"/>
      <c r="I44" s="33"/>
      <c r="J44" s="23"/>
      <c r="K44" s="35"/>
      <c r="L44" s="42"/>
      <c r="M44" s="25"/>
      <c r="N44" s="33"/>
      <c r="O44" s="33"/>
      <c r="P44" s="45">
        <f t="shared" si="0"/>
        <v>0</v>
      </c>
    </row>
    <row r="45" spans="1:16" ht="25.5" x14ac:dyDescent="0.25">
      <c r="A45" s="14" t="s">
        <v>34</v>
      </c>
      <c r="B45" s="49">
        <v>0</v>
      </c>
      <c r="C45" s="47">
        <v>0</v>
      </c>
      <c r="D45" s="33"/>
      <c r="E45" s="25"/>
      <c r="F45" s="33"/>
      <c r="G45" s="23"/>
      <c r="H45" s="25"/>
      <c r="I45" s="33"/>
      <c r="J45" s="23"/>
      <c r="K45" s="35"/>
      <c r="L45" s="42"/>
      <c r="M45" s="25"/>
      <c r="N45" s="33"/>
      <c r="O45" s="33"/>
      <c r="P45" s="45">
        <f t="shared" si="0"/>
        <v>0</v>
      </c>
    </row>
    <row r="46" spans="1:16" x14ac:dyDescent="0.25">
      <c r="A46" s="13" t="s">
        <v>35</v>
      </c>
      <c r="B46" s="8">
        <v>0</v>
      </c>
      <c r="C46" s="47">
        <v>0</v>
      </c>
      <c r="D46" s="33"/>
      <c r="E46" s="6"/>
      <c r="F46" s="33"/>
      <c r="G46" s="24"/>
      <c r="H46" s="25"/>
      <c r="I46" s="33"/>
      <c r="J46" s="24"/>
      <c r="K46" s="35"/>
      <c r="L46" s="42"/>
      <c r="M46" s="25"/>
      <c r="N46" s="33"/>
      <c r="O46" s="33"/>
      <c r="P46" s="45">
        <f t="shared" si="0"/>
        <v>0</v>
      </c>
    </row>
    <row r="47" spans="1:16" x14ac:dyDescent="0.25">
      <c r="A47" s="14" t="s">
        <v>36</v>
      </c>
      <c r="B47" s="49">
        <v>0</v>
      </c>
      <c r="C47" s="47">
        <v>0</v>
      </c>
      <c r="D47" s="6"/>
      <c r="E47" s="25"/>
      <c r="F47" s="33"/>
      <c r="G47" s="23"/>
      <c r="H47" s="25"/>
      <c r="I47" s="33"/>
      <c r="J47" s="23"/>
      <c r="K47" s="35"/>
      <c r="L47" s="42"/>
      <c r="M47" s="25"/>
      <c r="N47" s="33"/>
      <c r="O47" s="33"/>
      <c r="P47" s="45">
        <f t="shared" si="0"/>
        <v>0</v>
      </c>
    </row>
    <row r="48" spans="1:16" ht="25.5" x14ac:dyDescent="0.25">
      <c r="A48" s="14" t="s">
        <v>37</v>
      </c>
      <c r="B48" s="49">
        <v>0</v>
      </c>
      <c r="C48" s="47">
        <v>0</v>
      </c>
      <c r="D48" s="33"/>
      <c r="E48" s="25"/>
      <c r="F48" s="33"/>
      <c r="G48" s="23"/>
      <c r="H48" s="25"/>
      <c r="I48" s="33"/>
      <c r="J48" s="23"/>
      <c r="K48" s="35"/>
      <c r="L48" s="42"/>
      <c r="M48" s="25"/>
      <c r="N48" s="33"/>
      <c r="O48" s="33"/>
      <c r="P48" s="45">
        <f t="shared" si="0"/>
        <v>0</v>
      </c>
    </row>
    <row r="49" spans="1:16" ht="25.5" x14ac:dyDescent="0.25">
      <c r="A49" s="14" t="s">
        <v>38</v>
      </c>
      <c r="B49" s="49">
        <v>0</v>
      </c>
      <c r="C49" s="47">
        <v>0</v>
      </c>
      <c r="D49" s="33"/>
      <c r="E49" s="25"/>
      <c r="F49" s="33"/>
      <c r="G49" s="23"/>
      <c r="H49" s="25"/>
      <c r="I49" s="33"/>
      <c r="J49" s="23"/>
      <c r="K49" s="35"/>
      <c r="L49" s="42"/>
      <c r="M49" s="25"/>
      <c r="N49" s="33"/>
      <c r="O49" s="33"/>
      <c r="P49" s="45">
        <f t="shared" si="0"/>
        <v>0</v>
      </c>
    </row>
    <row r="50" spans="1:16" ht="25.5" x14ac:dyDescent="0.25">
      <c r="A50" s="14" t="s">
        <v>39</v>
      </c>
      <c r="B50" s="49">
        <v>0</v>
      </c>
      <c r="C50" s="47">
        <v>0</v>
      </c>
      <c r="D50" s="33"/>
      <c r="E50" s="25"/>
      <c r="F50" s="33"/>
      <c r="G50" s="23"/>
      <c r="H50" s="25"/>
      <c r="I50" s="33"/>
      <c r="J50" s="23"/>
      <c r="K50" s="35"/>
      <c r="L50" s="42"/>
      <c r="M50" s="25"/>
      <c r="N50" s="33"/>
      <c r="O50" s="33"/>
      <c r="P50" s="45">
        <f t="shared" si="0"/>
        <v>0</v>
      </c>
    </row>
    <row r="51" spans="1:16" ht="25.5" x14ac:dyDescent="0.25">
      <c r="A51" s="14" t="s">
        <v>88</v>
      </c>
      <c r="B51" s="49">
        <v>0</v>
      </c>
      <c r="C51" s="47">
        <v>0</v>
      </c>
      <c r="D51" s="33"/>
      <c r="E51" s="25"/>
      <c r="F51" s="33">
        <v>800</v>
      </c>
      <c r="G51" s="23"/>
      <c r="H51" s="25"/>
      <c r="I51" s="33"/>
      <c r="J51" s="23"/>
      <c r="K51" s="35"/>
      <c r="L51" s="42"/>
      <c r="M51" s="25"/>
      <c r="N51" s="33"/>
      <c r="O51" s="33"/>
      <c r="P51" s="45">
        <f t="shared" si="0"/>
        <v>800</v>
      </c>
    </row>
    <row r="52" spans="1:16" x14ac:dyDescent="0.25">
      <c r="A52" s="14" t="s">
        <v>40</v>
      </c>
      <c r="B52" s="49">
        <v>0</v>
      </c>
      <c r="C52" s="47">
        <v>0</v>
      </c>
      <c r="D52" s="33"/>
      <c r="E52" s="25"/>
      <c r="F52" s="33"/>
      <c r="G52" s="23"/>
      <c r="H52" s="25"/>
      <c r="I52" s="33"/>
      <c r="J52" s="23"/>
      <c r="K52" s="35"/>
      <c r="L52" s="42"/>
      <c r="M52" s="25"/>
      <c r="N52" s="33"/>
      <c r="O52" s="33"/>
      <c r="P52" s="45">
        <f t="shared" si="0"/>
        <v>0</v>
      </c>
    </row>
    <row r="53" spans="1:16" ht="25.5" x14ac:dyDescent="0.25">
      <c r="A53" s="14" t="s">
        <v>41</v>
      </c>
      <c r="B53" s="49">
        <v>0</v>
      </c>
      <c r="C53" s="47">
        <v>0</v>
      </c>
      <c r="D53" s="33"/>
      <c r="E53" s="25"/>
      <c r="F53" s="33"/>
      <c r="G53" s="23"/>
      <c r="H53" s="25"/>
      <c r="I53" s="33"/>
      <c r="J53" s="23"/>
      <c r="K53" s="35"/>
      <c r="L53" s="42"/>
      <c r="M53" s="25"/>
      <c r="N53" s="33"/>
      <c r="O53" s="33"/>
      <c r="P53" s="45">
        <f t="shared" si="0"/>
        <v>0</v>
      </c>
    </row>
    <row r="54" spans="1:16" x14ac:dyDescent="0.25">
      <c r="A54" s="13" t="s">
        <v>42</v>
      </c>
      <c r="B54" s="6">
        <f>+B55+B56+B57+B58+B59+B60+B61+B62+B63</f>
        <v>516898150</v>
      </c>
      <c r="C54" s="6">
        <f>+C55+C56+C57+C58+C59+C60+C61+C62+C63</f>
        <v>2257385801.0500002</v>
      </c>
      <c r="D54" s="6">
        <f t="shared" ref="D54" si="2">+D55+D56+D57+D58+D59+D60+D61+D62+D63</f>
        <v>0</v>
      </c>
      <c r="E54" s="6"/>
      <c r="F54" s="6"/>
      <c r="G54" s="24"/>
      <c r="H54" s="6"/>
      <c r="I54" s="6"/>
      <c r="J54" s="24"/>
      <c r="K54" s="6"/>
      <c r="L54" s="6"/>
      <c r="M54" s="6"/>
      <c r="N54" s="6"/>
      <c r="O54" s="6"/>
      <c r="P54" s="45">
        <f t="shared" si="0"/>
        <v>0</v>
      </c>
    </row>
    <row r="55" spans="1:16" x14ac:dyDescent="0.25">
      <c r="A55" s="14" t="s">
        <v>43</v>
      </c>
      <c r="B55" s="46">
        <v>103680742</v>
      </c>
      <c r="C55" s="46">
        <v>489150888.25999999</v>
      </c>
      <c r="D55" s="6"/>
      <c r="E55" s="25">
        <v>380000</v>
      </c>
      <c r="G55" s="23"/>
      <c r="H55" s="40"/>
      <c r="J55" s="23"/>
      <c r="K55" s="40"/>
      <c r="L55" s="42"/>
      <c r="M55" s="42"/>
      <c r="N55" s="33"/>
      <c r="O55" s="26"/>
      <c r="P55" s="45">
        <f t="shared" si="0"/>
        <v>380000</v>
      </c>
    </row>
    <row r="56" spans="1:16" x14ac:dyDescent="0.25">
      <c r="A56" s="14" t="s">
        <v>89</v>
      </c>
      <c r="B56" s="47"/>
      <c r="C56" s="46">
        <v>11981407.710000001</v>
      </c>
      <c r="D56" s="33"/>
      <c r="E56" s="25"/>
      <c r="G56" s="23"/>
      <c r="H56" s="25"/>
      <c r="J56" s="23"/>
      <c r="K56" s="35"/>
      <c r="L56" s="42"/>
      <c r="M56" s="42"/>
      <c r="N56" s="33"/>
      <c r="O56" s="26"/>
      <c r="P56" s="45">
        <f t="shared" si="0"/>
        <v>0</v>
      </c>
    </row>
    <row r="57" spans="1:16" x14ac:dyDescent="0.25">
      <c r="A57" s="14" t="s">
        <v>44</v>
      </c>
      <c r="B57" s="46">
        <v>305474187</v>
      </c>
      <c r="C57" s="46">
        <v>1048545025.52</v>
      </c>
      <c r="D57" s="33"/>
      <c r="E57" s="25">
        <v>124187</v>
      </c>
      <c r="G57" s="23"/>
      <c r="H57" s="40"/>
      <c r="J57" s="23"/>
      <c r="K57" s="40"/>
      <c r="L57" s="42"/>
      <c r="M57" s="42"/>
      <c r="N57" s="33"/>
      <c r="O57" s="26"/>
      <c r="P57" s="45">
        <f t="shared" si="0"/>
        <v>124187</v>
      </c>
    </row>
    <row r="58" spans="1:16" ht="25.5" x14ac:dyDescent="0.25">
      <c r="A58" s="14" t="s">
        <v>45</v>
      </c>
      <c r="B58" s="46">
        <v>918750</v>
      </c>
      <c r="C58" s="46">
        <v>384421500</v>
      </c>
      <c r="D58" s="33"/>
      <c r="E58" s="25"/>
      <c r="G58" s="23"/>
      <c r="H58" s="35"/>
      <c r="J58" s="23"/>
      <c r="K58" s="40"/>
      <c r="L58" s="42"/>
      <c r="M58" s="42"/>
      <c r="N58" s="33"/>
      <c r="O58" s="26"/>
      <c r="P58" s="45">
        <f t="shared" si="0"/>
        <v>0</v>
      </c>
    </row>
    <row r="59" spans="1:16" x14ac:dyDescent="0.25">
      <c r="A59" s="14" t="s">
        <v>46</v>
      </c>
      <c r="B59" s="46">
        <v>85882191</v>
      </c>
      <c r="C59" s="46">
        <v>318080628.56</v>
      </c>
      <c r="D59" s="33"/>
      <c r="E59" s="25"/>
      <c r="G59" s="23"/>
      <c r="H59" s="40"/>
      <c r="J59" s="23"/>
      <c r="K59" s="40"/>
      <c r="L59" s="42"/>
      <c r="M59" s="42"/>
      <c r="N59" s="33"/>
      <c r="O59" s="26"/>
      <c r="P59" s="45">
        <f t="shared" si="0"/>
        <v>0</v>
      </c>
    </row>
    <row r="60" spans="1:16" x14ac:dyDescent="0.25">
      <c r="A60" s="14" t="s">
        <v>47</v>
      </c>
      <c r="B60" s="46">
        <v>146087</v>
      </c>
      <c r="C60" s="46">
        <v>1846087</v>
      </c>
      <c r="D60" s="33"/>
      <c r="E60" s="25"/>
      <c r="G60" s="23"/>
      <c r="H60" s="35"/>
      <c r="J60" s="23"/>
      <c r="K60" s="40"/>
      <c r="L60" s="42"/>
      <c r="M60" s="42"/>
      <c r="N60" s="33"/>
      <c r="O60" s="26"/>
      <c r="P60" s="45">
        <f t="shared" si="0"/>
        <v>0</v>
      </c>
    </row>
    <row r="61" spans="1:16" x14ac:dyDescent="0.25">
      <c r="A61" s="14" t="s">
        <v>90</v>
      </c>
      <c r="B61" s="47"/>
      <c r="C61" s="46">
        <v>3210</v>
      </c>
      <c r="D61" s="33"/>
      <c r="E61" s="25"/>
      <c r="G61" s="23"/>
      <c r="H61" s="41"/>
      <c r="J61" s="23"/>
      <c r="K61" s="35"/>
      <c r="L61" s="42"/>
      <c r="M61" s="42"/>
      <c r="N61" s="33"/>
      <c r="O61" s="26"/>
      <c r="P61" s="45">
        <f t="shared" si="0"/>
        <v>0</v>
      </c>
    </row>
    <row r="62" spans="1:16" x14ac:dyDescent="0.25">
      <c r="A62" s="14" t="s">
        <v>48</v>
      </c>
      <c r="B62" s="46">
        <v>20796193</v>
      </c>
      <c r="C62" s="46">
        <v>0</v>
      </c>
      <c r="D62" s="33"/>
      <c r="E62" s="25"/>
      <c r="G62" s="23"/>
      <c r="H62" s="25"/>
      <c r="J62" s="23"/>
      <c r="K62" s="35"/>
      <c r="L62" s="42"/>
      <c r="M62" s="42"/>
      <c r="N62" s="33"/>
      <c r="O62" s="26"/>
      <c r="P62" s="45">
        <f t="shared" si="0"/>
        <v>0</v>
      </c>
    </row>
    <row r="63" spans="1:16" ht="25.5" x14ac:dyDescent="0.25">
      <c r="A63" s="14" t="s">
        <v>49</v>
      </c>
      <c r="B63" s="47"/>
      <c r="C63" s="46">
        <v>3357054</v>
      </c>
      <c r="D63" s="33"/>
      <c r="E63" s="25"/>
      <c r="G63" s="23"/>
      <c r="H63" s="25"/>
      <c r="J63" s="23"/>
      <c r="K63" s="35"/>
      <c r="L63" s="42"/>
      <c r="M63" s="42"/>
      <c r="N63" s="33"/>
      <c r="O63" s="26"/>
      <c r="P63" s="45">
        <f t="shared" si="0"/>
        <v>0</v>
      </c>
    </row>
    <row r="64" spans="1:16" x14ac:dyDescent="0.25">
      <c r="A64" s="13" t="s">
        <v>50</v>
      </c>
      <c r="B64" s="6">
        <f>+B65+B66+B67+B68</f>
        <v>1768535130</v>
      </c>
      <c r="C64" s="6">
        <f>+C65+C66+C67+C68</f>
        <v>2567306699.6799998</v>
      </c>
      <c r="D64" s="33"/>
      <c r="E64" s="6"/>
      <c r="F64" s="37"/>
      <c r="G64" s="24"/>
      <c r="H64" s="6"/>
      <c r="I64" s="37"/>
      <c r="J64" s="24"/>
      <c r="K64" s="6"/>
      <c r="L64" s="6"/>
      <c r="M64" s="6"/>
      <c r="N64" s="6"/>
      <c r="O64" s="37"/>
      <c r="P64" s="45">
        <f t="shared" si="0"/>
        <v>0</v>
      </c>
    </row>
    <row r="65" spans="1:17" x14ac:dyDescent="0.25">
      <c r="A65" s="14" t="s">
        <v>51</v>
      </c>
      <c r="B65" s="46">
        <v>1768535130</v>
      </c>
      <c r="C65" s="46">
        <v>2567306699.6799998</v>
      </c>
      <c r="D65" s="6"/>
      <c r="E65" s="25"/>
      <c r="F65" s="34"/>
      <c r="G65" s="23"/>
      <c r="H65" s="40"/>
      <c r="I65" s="34"/>
      <c r="J65" s="23"/>
      <c r="K65" s="40"/>
      <c r="L65" s="42"/>
      <c r="M65" s="42"/>
      <c r="N65" s="33"/>
      <c r="O65" s="34"/>
      <c r="P65" s="45">
        <f t="shared" si="0"/>
        <v>0</v>
      </c>
    </row>
    <row r="66" spans="1:17" x14ac:dyDescent="0.25">
      <c r="A66" s="14" t="s">
        <v>52</v>
      </c>
      <c r="B66" s="47">
        <v>0</v>
      </c>
      <c r="C66" s="47">
        <v>0</v>
      </c>
      <c r="D66" s="33"/>
      <c r="E66" s="25"/>
      <c r="F66" s="33"/>
      <c r="G66" s="23"/>
      <c r="H66" s="25"/>
      <c r="I66" s="33"/>
      <c r="J66" s="23"/>
      <c r="K66" s="25"/>
      <c r="L66" s="25"/>
      <c r="M66" s="25"/>
      <c r="N66" s="33"/>
      <c r="O66" s="33"/>
      <c r="P66" s="45">
        <f t="shared" si="0"/>
        <v>0</v>
      </c>
    </row>
    <row r="67" spans="1:17" x14ac:dyDescent="0.25">
      <c r="A67" s="14" t="s">
        <v>53</v>
      </c>
      <c r="B67" s="47">
        <v>0</v>
      </c>
      <c r="C67" s="47">
        <v>0</v>
      </c>
      <c r="D67" s="33"/>
      <c r="E67" s="25"/>
      <c r="F67" s="33"/>
      <c r="G67" s="23"/>
      <c r="H67" s="6"/>
      <c r="I67" s="33"/>
      <c r="J67" s="23"/>
      <c r="K67" s="35"/>
      <c r="L67" s="42"/>
      <c r="M67" s="25"/>
      <c r="N67" s="33"/>
      <c r="O67" s="33"/>
      <c r="P67" s="45">
        <f t="shared" si="0"/>
        <v>0</v>
      </c>
    </row>
    <row r="68" spans="1:17" ht="25.5" x14ac:dyDescent="0.25">
      <c r="A68" s="15" t="s">
        <v>54</v>
      </c>
      <c r="B68" s="47">
        <v>0</v>
      </c>
      <c r="C68" s="47">
        <v>0</v>
      </c>
      <c r="D68" s="33"/>
      <c r="E68" s="25"/>
      <c r="F68" s="33"/>
      <c r="G68" s="23"/>
      <c r="H68" s="6"/>
      <c r="I68" s="33"/>
      <c r="J68" s="23"/>
      <c r="K68" s="35"/>
      <c r="L68" s="42"/>
      <c r="M68" s="25"/>
      <c r="N68" s="33"/>
      <c r="O68" s="33"/>
      <c r="P68" s="45">
        <f t="shared" si="0"/>
        <v>0</v>
      </c>
    </row>
    <row r="69" spans="1:17" x14ac:dyDescent="0.25">
      <c r="A69" s="13" t="s">
        <v>55</v>
      </c>
      <c r="B69" s="8">
        <v>0</v>
      </c>
      <c r="C69" s="47">
        <v>0</v>
      </c>
      <c r="D69" s="33"/>
      <c r="E69" s="6"/>
      <c r="F69" s="33"/>
      <c r="G69" s="24"/>
      <c r="H69" s="6"/>
      <c r="I69" s="33"/>
      <c r="J69" s="24"/>
      <c r="K69" s="35"/>
      <c r="L69" s="42"/>
      <c r="M69" s="25"/>
      <c r="N69" s="33"/>
      <c r="O69" s="33"/>
      <c r="P69" s="45">
        <f t="shared" si="0"/>
        <v>0</v>
      </c>
    </row>
    <row r="70" spans="1:17" x14ac:dyDescent="0.25">
      <c r="A70" s="14" t="s">
        <v>56</v>
      </c>
      <c r="B70" s="49">
        <v>0</v>
      </c>
      <c r="C70" s="47">
        <v>0</v>
      </c>
      <c r="D70" s="6"/>
      <c r="E70" s="25"/>
      <c r="F70" s="33"/>
      <c r="G70" s="23"/>
      <c r="H70" s="6"/>
      <c r="I70" s="33"/>
      <c r="J70" s="23"/>
      <c r="K70" s="35"/>
      <c r="L70" s="42"/>
      <c r="M70" s="25"/>
      <c r="N70" s="33"/>
      <c r="O70" s="33"/>
      <c r="P70" s="45">
        <f t="shared" si="0"/>
        <v>0</v>
      </c>
    </row>
    <row r="71" spans="1:17" ht="25.5" x14ac:dyDescent="0.25">
      <c r="A71" s="14" t="s">
        <v>57</v>
      </c>
      <c r="B71" s="49">
        <v>0</v>
      </c>
      <c r="C71" s="47">
        <v>0</v>
      </c>
      <c r="D71" s="33"/>
      <c r="E71" s="25"/>
      <c r="F71" s="33"/>
      <c r="G71" s="23"/>
      <c r="H71" s="6"/>
      <c r="I71" s="33"/>
      <c r="J71" s="23"/>
      <c r="K71" s="35"/>
      <c r="L71" s="42"/>
      <c r="M71" s="25"/>
      <c r="N71" s="33"/>
      <c r="O71" s="33"/>
      <c r="P71" s="45">
        <f t="shared" si="0"/>
        <v>0</v>
      </c>
    </row>
    <row r="72" spans="1:17" x14ac:dyDescent="0.25">
      <c r="A72" s="13" t="s">
        <v>58</v>
      </c>
      <c r="B72" s="8">
        <v>0</v>
      </c>
      <c r="C72" s="47">
        <v>0</v>
      </c>
      <c r="D72" s="33"/>
      <c r="E72" s="6"/>
      <c r="F72" s="33"/>
      <c r="G72" s="24"/>
      <c r="H72" s="6"/>
      <c r="I72" s="33"/>
      <c r="J72" s="24"/>
      <c r="K72" s="35"/>
      <c r="L72" s="42"/>
      <c r="M72" s="25"/>
      <c r="N72" s="33"/>
      <c r="O72" s="33"/>
      <c r="P72" s="45">
        <f t="shared" si="0"/>
        <v>0</v>
      </c>
    </row>
    <row r="73" spans="1:17" x14ac:dyDescent="0.25">
      <c r="A73" s="14" t="s">
        <v>59</v>
      </c>
      <c r="B73" s="49">
        <v>0</v>
      </c>
      <c r="C73" s="47">
        <v>0</v>
      </c>
      <c r="D73" s="6"/>
      <c r="E73" s="25"/>
      <c r="F73" s="33"/>
      <c r="G73" s="23"/>
      <c r="H73" s="6"/>
      <c r="I73" s="33"/>
      <c r="J73" s="23"/>
      <c r="K73" s="35"/>
      <c r="L73" s="42"/>
      <c r="M73" s="25"/>
      <c r="N73" s="33"/>
      <c r="O73" s="33"/>
      <c r="P73" s="45">
        <f t="shared" si="0"/>
        <v>0</v>
      </c>
    </row>
    <row r="74" spans="1:17" x14ac:dyDescent="0.25">
      <c r="A74" s="14" t="s">
        <v>60</v>
      </c>
      <c r="B74" s="49">
        <v>0</v>
      </c>
      <c r="C74" s="47">
        <v>0</v>
      </c>
      <c r="D74" s="33"/>
      <c r="E74" s="25"/>
      <c r="F74" s="33"/>
      <c r="G74" s="23"/>
      <c r="H74" s="25"/>
      <c r="I74" s="33"/>
      <c r="J74" s="23"/>
      <c r="K74" s="25"/>
      <c r="L74" s="25"/>
      <c r="M74" s="25"/>
      <c r="N74" s="33"/>
      <c r="O74" s="33"/>
      <c r="P74" s="45">
        <f t="shared" si="0"/>
        <v>0</v>
      </c>
    </row>
    <row r="75" spans="1:17" ht="25.5" x14ac:dyDescent="0.25">
      <c r="A75" s="14" t="s">
        <v>61</v>
      </c>
      <c r="B75" s="49">
        <v>0</v>
      </c>
      <c r="C75" s="47">
        <v>0</v>
      </c>
      <c r="D75" s="33">
        <v>12916.28</v>
      </c>
      <c r="E75" s="25">
        <v>12898.02</v>
      </c>
      <c r="F75" s="33">
        <v>4950.3900000000003</v>
      </c>
      <c r="G75" s="23"/>
      <c r="H75" s="25"/>
      <c r="I75" s="33"/>
      <c r="J75" s="23"/>
      <c r="K75" s="25"/>
      <c r="L75" s="25"/>
      <c r="M75" s="25"/>
      <c r="N75" s="43"/>
      <c r="O75" s="33"/>
      <c r="P75" s="45">
        <f t="shared" si="0"/>
        <v>30764.690000000002</v>
      </c>
    </row>
    <row r="76" spans="1:17" x14ac:dyDescent="0.25">
      <c r="A76" s="13" t="s">
        <v>64</v>
      </c>
      <c r="B76" s="8">
        <v>0</v>
      </c>
      <c r="C76" s="47">
        <v>0</v>
      </c>
      <c r="D76" s="33"/>
      <c r="E76" s="8"/>
      <c r="F76" s="6"/>
      <c r="G76" s="8"/>
      <c r="H76" s="6"/>
      <c r="I76" s="33"/>
      <c r="J76" s="33"/>
      <c r="K76" s="25"/>
      <c r="L76" s="25"/>
      <c r="M76" s="25"/>
      <c r="N76" s="44"/>
      <c r="O76" s="33"/>
      <c r="P76" s="45">
        <f t="shared" si="0"/>
        <v>0</v>
      </c>
      <c r="Q76" s="7"/>
    </row>
    <row r="77" spans="1:17" x14ac:dyDescent="0.25">
      <c r="A77" s="14" t="s">
        <v>65</v>
      </c>
      <c r="B77" s="49">
        <v>0</v>
      </c>
      <c r="C77" s="47">
        <v>0</v>
      </c>
      <c r="D77" s="49"/>
      <c r="E77" s="8"/>
      <c r="F77" s="6"/>
      <c r="G77" s="8"/>
      <c r="H77" s="6"/>
      <c r="I77" s="33"/>
      <c r="J77" s="33"/>
      <c r="K77" s="25"/>
      <c r="L77" s="25"/>
      <c r="M77" s="25"/>
      <c r="N77" s="33"/>
      <c r="O77" s="33"/>
      <c r="P77" s="45">
        <f t="shared" ref="P77:P84" si="3">+D77+E77+F77+G77+H77+I77+J77+K77+L77+M77+N77+O77</f>
        <v>0</v>
      </c>
      <c r="Q77" s="7"/>
    </row>
    <row r="78" spans="1:17" x14ac:dyDescent="0.25">
      <c r="A78" s="14" t="s">
        <v>66</v>
      </c>
      <c r="B78" s="49">
        <v>0</v>
      </c>
      <c r="C78" s="47">
        <v>0</v>
      </c>
      <c r="D78" s="49"/>
      <c r="E78" s="8"/>
      <c r="F78" s="6"/>
      <c r="G78" s="8"/>
      <c r="H78" s="6"/>
      <c r="I78" s="33"/>
      <c r="J78" s="33"/>
      <c r="K78" s="25"/>
      <c r="L78" s="25"/>
      <c r="M78" s="25"/>
      <c r="N78" s="33"/>
      <c r="O78" s="33"/>
      <c r="P78" s="45">
        <f t="shared" si="3"/>
        <v>0</v>
      </c>
      <c r="Q78" s="7"/>
    </row>
    <row r="79" spans="1:17" x14ac:dyDescent="0.25">
      <c r="A79" s="14" t="s">
        <v>67</v>
      </c>
      <c r="B79" s="49">
        <v>0</v>
      </c>
      <c r="C79" s="47">
        <v>0</v>
      </c>
      <c r="D79" s="49"/>
      <c r="E79" s="8"/>
      <c r="F79" s="6"/>
      <c r="G79" s="8"/>
      <c r="H79" s="6"/>
      <c r="I79" s="33"/>
      <c r="J79" s="33"/>
      <c r="K79" s="25"/>
      <c r="L79" s="25"/>
      <c r="M79" s="25"/>
      <c r="N79" s="33"/>
      <c r="O79" s="33"/>
      <c r="P79" s="45">
        <f t="shared" si="3"/>
        <v>0</v>
      </c>
      <c r="Q79" s="7"/>
    </row>
    <row r="80" spans="1:17" x14ac:dyDescent="0.25">
      <c r="A80" s="13" t="s">
        <v>68</v>
      </c>
      <c r="B80" s="8">
        <v>0</v>
      </c>
      <c r="C80" s="50">
        <v>0</v>
      </c>
      <c r="D80" s="49"/>
      <c r="E80" s="8"/>
      <c r="F80" s="6"/>
      <c r="G80" s="8"/>
      <c r="H80" s="6"/>
      <c r="I80" s="33"/>
      <c r="J80" s="33"/>
      <c r="K80" s="25"/>
      <c r="L80" s="25"/>
      <c r="M80" s="25"/>
      <c r="N80" s="33"/>
      <c r="O80" s="33"/>
      <c r="P80" s="45">
        <f t="shared" si="3"/>
        <v>0</v>
      </c>
    </row>
    <row r="81" spans="1:20" x14ac:dyDescent="0.25">
      <c r="A81" s="14" t="s">
        <v>69</v>
      </c>
      <c r="B81" s="49">
        <v>0</v>
      </c>
      <c r="C81" s="47">
        <v>0</v>
      </c>
      <c r="D81" s="49"/>
      <c r="E81" s="8"/>
      <c r="F81" s="6"/>
      <c r="G81" s="8"/>
      <c r="H81" s="6"/>
      <c r="I81" s="33"/>
      <c r="J81" s="33"/>
      <c r="K81" s="25"/>
      <c r="L81" s="25"/>
      <c r="M81" s="25"/>
      <c r="N81" s="33"/>
      <c r="O81" s="33"/>
      <c r="P81" s="45">
        <f t="shared" si="3"/>
        <v>0</v>
      </c>
    </row>
    <row r="82" spans="1:20" x14ac:dyDescent="0.25">
      <c r="A82" s="14" t="s">
        <v>70</v>
      </c>
      <c r="B82" s="49">
        <v>0</v>
      </c>
      <c r="C82" s="47"/>
      <c r="D82" s="49"/>
      <c r="E82" s="8"/>
      <c r="F82" s="6"/>
      <c r="G82" s="8"/>
      <c r="H82" s="6"/>
      <c r="I82" s="33"/>
      <c r="J82" s="33"/>
      <c r="K82" s="25"/>
      <c r="L82" s="25"/>
      <c r="M82" s="25"/>
      <c r="N82" s="33"/>
      <c r="O82" s="33"/>
      <c r="P82" s="45">
        <f t="shared" si="3"/>
        <v>0</v>
      </c>
    </row>
    <row r="83" spans="1:20" x14ac:dyDescent="0.25">
      <c r="A83" s="13" t="s">
        <v>71</v>
      </c>
      <c r="B83" s="8">
        <v>0</v>
      </c>
      <c r="C83" s="47">
        <v>0</v>
      </c>
      <c r="D83" s="49">
        <v>0</v>
      </c>
      <c r="E83" s="8"/>
      <c r="F83" s="6"/>
      <c r="G83" s="8"/>
      <c r="H83" s="6"/>
      <c r="I83" s="33"/>
      <c r="J83" s="33"/>
      <c r="K83" s="33"/>
      <c r="L83" s="25"/>
      <c r="M83" s="25"/>
      <c r="N83" s="33"/>
      <c r="O83" s="33"/>
      <c r="P83" s="45">
        <f t="shared" si="3"/>
        <v>0</v>
      </c>
    </row>
    <row r="84" spans="1:20" x14ac:dyDescent="0.25">
      <c r="A84" s="14" t="s">
        <v>72</v>
      </c>
      <c r="B84" s="49"/>
      <c r="C84" s="47">
        <v>0</v>
      </c>
      <c r="D84" s="49">
        <v>0</v>
      </c>
      <c r="E84" s="8">
        <v>0</v>
      </c>
      <c r="F84" s="6">
        <v>0</v>
      </c>
      <c r="G84" s="8">
        <v>0</v>
      </c>
      <c r="H84" s="6">
        <v>0</v>
      </c>
      <c r="I84" s="33">
        <v>0</v>
      </c>
      <c r="J84" s="33">
        <v>0</v>
      </c>
      <c r="K84" s="33">
        <v>0</v>
      </c>
      <c r="L84" s="25"/>
      <c r="M84" s="42"/>
      <c r="N84" s="33">
        <v>0</v>
      </c>
      <c r="O84" s="33">
        <v>0</v>
      </c>
      <c r="P84" s="45">
        <f t="shared" si="3"/>
        <v>0</v>
      </c>
      <c r="Q84" s="11"/>
      <c r="T84" s="20"/>
    </row>
    <row r="85" spans="1:20" ht="43.5" customHeight="1" x14ac:dyDescent="0.25">
      <c r="A85" s="16" t="s">
        <v>62</v>
      </c>
      <c r="B85" s="30">
        <f>+B12+B18+B28+B38+B54+B64</f>
        <v>58651281701</v>
      </c>
      <c r="C85" s="30">
        <f>+C12+C18+C28+C38+C54+C64</f>
        <v>65088586094.850006</v>
      </c>
      <c r="D85" s="30">
        <f>SUM(D13:D84)</f>
        <v>8151403.9699999997</v>
      </c>
      <c r="E85" s="30">
        <f>SUM(E13:E84)</f>
        <v>8054684.1599999992</v>
      </c>
      <c r="F85" s="30">
        <f>SUM(F13:F84)</f>
        <v>2988548.32</v>
      </c>
      <c r="G85" s="30">
        <f>SUM(G13:G84)</f>
        <v>0</v>
      </c>
      <c r="H85" s="30">
        <f>SUM(H13:H84)</f>
        <v>0</v>
      </c>
      <c r="I85" s="30">
        <f>SUM(I12:I84)</f>
        <v>0</v>
      </c>
      <c r="J85" s="30">
        <f>SUM(J12:J84)</f>
        <v>0</v>
      </c>
      <c r="K85" s="30">
        <f>SUM(K13:K84)</f>
        <v>0</v>
      </c>
      <c r="L85" s="30">
        <f>SUM(L13:L84)</f>
        <v>0</v>
      </c>
      <c r="M85" s="30">
        <f>SUM(M13:M84)</f>
        <v>0</v>
      </c>
      <c r="N85" s="30">
        <f>SUM(N12:N84)</f>
        <v>0</v>
      </c>
      <c r="O85" s="30">
        <f>SUM(O13:O84)</f>
        <v>0</v>
      </c>
      <c r="P85" s="30">
        <f>+D85+E85+F85+G85+H85+I85+J85+K85+L85+M85+N85+O85</f>
        <v>19194636.449999999</v>
      </c>
      <c r="T85" s="11"/>
    </row>
    <row r="86" spans="1:20" ht="15.75" thickBot="1" x14ac:dyDescent="0.3">
      <c r="G86" s="11"/>
    </row>
    <row r="87" spans="1:20" ht="37.5" thickBot="1" x14ac:dyDescent="0.3">
      <c r="A87" s="18" t="s">
        <v>94</v>
      </c>
      <c r="D87" s="21"/>
      <c r="F87" s="29"/>
      <c r="G87" s="21"/>
      <c r="O87" s="22"/>
      <c r="Q87" s="11">
        <f>(131032139.06-P85)</f>
        <v>111837502.61</v>
      </c>
    </row>
    <row r="88" spans="1:20" ht="61.5" thickBot="1" x14ac:dyDescent="0.3">
      <c r="A88" s="19" t="s">
        <v>95</v>
      </c>
      <c r="D88" s="11"/>
      <c r="L88" s="32"/>
      <c r="O88" s="11"/>
    </row>
    <row r="89" spans="1:20" x14ac:dyDescent="0.25">
      <c r="A89" s="51"/>
      <c r="D89" s="11"/>
      <c r="L89" s="32"/>
      <c r="O89" s="11"/>
    </row>
    <row r="90" spans="1:20" x14ac:dyDescent="0.25">
      <c r="A90" s="51"/>
      <c r="D90" s="11"/>
      <c r="L90" s="32"/>
      <c r="O90" s="11"/>
    </row>
    <row r="91" spans="1:20" x14ac:dyDescent="0.25">
      <c r="A91" s="51"/>
      <c r="D91" s="11"/>
      <c r="L91" s="32"/>
      <c r="O91" s="11"/>
    </row>
    <row r="97" spans="1:1" ht="37.5" x14ac:dyDescent="0.3">
      <c r="A97" s="17" t="s">
        <v>97</v>
      </c>
    </row>
    <row r="98" spans="1:1" ht="15.75" x14ac:dyDescent="0.25">
      <c r="A98" s="10" t="s">
        <v>93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Mercedes A. Acevedo</cp:lastModifiedBy>
  <cp:lastPrinted>2025-02-10T15:22:50Z</cp:lastPrinted>
  <dcterms:created xsi:type="dcterms:W3CDTF">2021-07-29T18:58:50Z</dcterms:created>
  <dcterms:modified xsi:type="dcterms:W3CDTF">2025-04-03T20:27:49Z</dcterms:modified>
</cp:coreProperties>
</file>